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2525"/>
  </bookViews>
  <sheets>
    <sheet name="Proposals" sheetId="2" r:id="rId1"/>
    <sheet name="Sheet1" sheetId="1" r:id="rId2"/>
  </sheets>
  <definedNames>
    <definedName name="solver_typ" localSheetId="0" hidden="1">2</definedName>
    <definedName name="solver_typ" localSheetId="1" hidden="1">2</definedName>
    <definedName name="solver_ver" localSheetId="0" hidden="1">12</definedName>
    <definedName name="solver_ver" localSheetId="1" hidden="1">12</definedName>
  </definedNames>
  <calcPr calcId="144525"/>
</workbook>
</file>

<file path=xl/calcChain.xml><?xml version="1.0" encoding="utf-8"?>
<calcChain xmlns="http://schemas.openxmlformats.org/spreadsheetml/2006/main">
  <c r="G42" i="2" l="1"/>
  <c r="K39" i="2" s="1"/>
  <c r="K40" i="2"/>
  <c r="J36" i="2"/>
  <c r="K36" i="2" s="1"/>
  <c r="J35" i="2"/>
  <c r="K35" i="2" s="1"/>
  <c r="G35" i="2"/>
  <c r="K38" i="2" l="1"/>
  <c r="K41" i="2" s="1"/>
  <c r="E13" i="2"/>
  <c r="J26" i="2"/>
  <c r="K26" i="2" s="1"/>
  <c r="J25" i="2"/>
  <c r="K25" i="2" s="1"/>
  <c r="G25" i="2"/>
  <c r="K30" i="2" s="1"/>
  <c r="G32" i="2"/>
  <c r="K29" i="2" s="1"/>
  <c r="E9" i="2"/>
  <c r="E5" i="2"/>
  <c r="K28" i="2" l="1"/>
  <c r="K31" i="2" s="1"/>
  <c r="J18" i="2" l="1"/>
  <c r="K18" i="2" s="1"/>
  <c r="J17" i="2"/>
  <c r="K17" i="2" s="1"/>
  <c r="G17" i="2"/>
  <c r="K21" i="2" s="1"/>
  <c r="N3" i="1"/>
  <c r="K20" i="2" l="1"/>
  <c r="K22" i="2" s="1"/>
  <c r="L4" i="1"/>
  <c r="L3" i="1"/>
  <c r="I4" i="1"/>
  <c r="I3" i="1"/>
  <c r="G3" i="1"/>
  <c r="B4" i="1" l="1"/>
  <c r="B23" i="1"/>
  <c r="B38" i="1"/>
  <c r="B40" i="1"/>
  <c r="B20" i="1"/>
  <c r="B29" i="1"/>
</calcChain>
</file>

<file path=xl/sharedStrings.xml><?xml version="1.0" encoding="utf-8"?>
<sst xmlns="http://schemas.openxmlformats.org/spreadsheetml/2006/main" count="91" uniqueCount="53">
  <si>
    <t>2014  historial data</t>
  </si>
  <si>
    <t xml:space="preserve">  21 nights  @ $85</t>
  </si>
  <si>
    <t xml:space="preserve">total </t>
  </si>
  <si>
    <t xml:space="preserve">x nights  @ 85 </t>
  </si>
  <si>
    <t>32 nights    @$ 70  (price break on Thurs/Mon comb)</t>
  </si>
  <si>
    <t xml:space="preserve">Total </t>
  </si>
  <si>
    <t>June 1 2015  to  Dec 31 2015</t>
  </si>
  <si>
    <t>2015  historical data  January to  June</t>
  </si>
  <si>
    <t>Thursdays only   28 @ $85</t>
  </si>
  <si>
    <t>June 1 to Dec 31  2015 (every second Monday included)</t>
  </si>
  <si>
    <t>16 nights  @ $85</t>
  </si>
  <si>
    <t>24 nights @ $70</t>
  </si>
  <si>
    <t xml:space="preserve">Diffrence in holding open  Monday </t>
  </si>
  <si>
    <t>Projected  June to Dec  all indoor</t>
  </si>
  <si>
    <t>Outdoor / indoor  projection June 1- Dec 31  Thursday only</t>
  </si>
  <si>
    <t>Indoor  Oct 1- Dec 31   11@85</t>
  </si>
  <si>
    <t xml:space="preserve">5 bad weather days  @85 </t>
  </si>
  <si>
    <t>Outdoor/indor  Projection including mondays</t>
  </si>
  <si>
    <t xml:space="preserve">outdoor june 1-Sept 30th </t>
  </si>
  <si>
    <t>7 nights  @ 85</t>
  </si>
  <si>
    <t>8 nights @70</t>
  </si>
  <si>
    <t>5 bad weather days @ 85</t>
  </si>
  <si>
    <t xml:space="preserve">Diffrence  in holding open Monday </t>
  </si>
  <si>
    <t>outdoor   June 1- Sept 30  17@0</t>
  </si>
  <si>
    <t># on Av</t>
  </si>
  <si>
    <t>Cost</t>
  </si>
  <si>
    <t># Needed</t>
  </si>
  <si>
    <t>Hall</t>
  </si>
  <si>
    <t>Outside</t>
  </si>
  <si>
    <t>#</t>
  </si>
  <si>
    <t># Avg Att</t>
  </si>
  <si>
    <t>$ to Att</t>
  </si>
  <si>
    <t>Total</t>
  </si>
  <si>
    <t>COST</t>
  </si>
  <si>
    <t>NET</t>
  </si>
  <si>
    <t>Hall Used</t>
  </si>
  <si>
    <t># signed in</t>
  </si>
  <si>
    <t>Actuall hall cost</t>
  </si>
  <si>
    <t>Actuall Income</t>
  </si>
  <si>
    <t xml:space="preserve"> Thursday</t>
  </si>
  <si>
    <t>Monday</t>
  </si>
  <si>
    <t>Y. Cost</t>
  </si>
  <si>
    <t>Y. Gross</t>
  </si>
  <si>
    <t>Y. People</t>
  </si>
  <si>
    <t>6 Months Pass</t>
  </si>
  <si>
    <t>6 m. Gross</t>
  </si>
  <si>
    <t>Est # People</t>
  </si>
  <si>
    <t>PASS</t>
  </si>
  <si>
    <t>People Per Hall Use</t>
  </si>
  <si>
    <t>NET (loss)</t>
  </si>
  <si>
    <t>Option 1</t>
  </si>
  <si>
    <t>Option 2</t>
  </si>
  <si>
    <t>Option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</si>
</sst>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;[Red]\-&quot;$&quot;#,##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6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164" fontId="0" fillId="2" borderId="0" xfId="0" applyNumberFormat="1" applyFill="1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0" fillId="0" borderId="5" xfId="0" applyBorder="1"/>
    <xf numFmtId="0" fontId="0" fillId="0" borderId="0" xfId="0" applyBorder="1"/>
    <xf numFmtId="1" fontId="0" fillId="0" borderId="5" xfId="0" applyNumberFormat="1" applyBorder="1"/>
    <xf numFmtId="0" fontId="2" fillId="0" borderId="0" xfId="0" applyFont="1" applyBorder="1" applyAlignment="1">
      <alignment horizontal="right"/>
    </xf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1" fillId="0" borderId="8" xfId="0" applyNumberFormat="1" applyFont="1" applyBorder="1"/>
    <xf numFmtId="0" fontId="2" fillId="0" borderId="7" xfId="0" applyFont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13" workbookViewId="0">
      <selection activeCell="I36" sqref="I36"/>
    </sheetView>
  </sheetViews>
  <sheetFormatPr defaultRowHeight="15" x14ac:dyDescent="0.25"/>
  <cols>
    <col min="4" max="4" width="18.140625" style="6" bestFit="1" customWidth="1"/>
    <col min="5" max="5" width="11.7109375" bestFit="1" customWidth="1"/>
    <col min="7" max="7" width="11.5703125" customWidth="1"/>
    <col min="10" max="10" width="10.42578125" customWidth="1"/>
    <col min="11" max="11" width="12.85546875" bestFit="1" customWidth="1"/>
  </cols>
  <sheetData>
    <row r="1" spans="1:15" s="7" customFormat="1" x14ac:dyDescent="0.25"/>
    <row r="2" spans="1:15" x14ac:dyDescent="0.25">
      <c r="B2" s="10">
        <v>2014</v>
      </c>
      <c r="C2" s="11"/>
      <c r="D2" s="12"/>
      <c r="E2" s="13"/>
    </row>
    <row r="3" spans="1:15" x14ac:dyDescent="0.25">
      <c r="B3" s="14"/>
      <c r="C3" s="15" t="s">
        <v>39</v>
      </c>
      <c r="D3" s="15" t="s">
        <v>35</v>
      </c>
      <c r="E3" s="16">
        <v>39</v>
      </c>
    </row>
    <row r="4" spans="1:15" x14ac:dyDescent="0.25">
      <c r="B4" s="14"/>
      <c r="C4" s="17"/>
      <c r="D4" s="15" t="s">
        <v>36</v>
      </c>
      <c r="E4" s="16">
        <v>360</v>
      </c>
    </row>
    <row r="5" spans="1:15" x14ac:dyDescent="0.25">
      <c r="B5" s="14"/>
      <c r="C5" s="17"/>
      <c r="D5" s="15" t="s">
        <v>48</v>
      </c>
      <c r="E5" s="18">
        <f>E4/E3</f>
        <v>9.2307692307692299</v>
      </c>
    </row>
    <row r="6" spans="1:15" x14ac:dyDescent="0.25">
      <c r="B6" s="14"/>
      <c r="C6" s="17"/>
      <c r="D6" s="15"/>
      <c r="E6" s="16"/>
    </row>
    <row r="7" spans="1:15" x14ac:dyDescent="0.25">
      <c r="B7" s="14"/>
      <c r="C7" s="15" t="s">
        <v>40</v>
      </c>
      <c r="D7" s="15" t="s">
        <v>35</v>
      </c>
      <c r="E7" s="16">
        <v>22</v>
      </c>
    </row>
    <row r="8" spans="1:15" x14ac:dyDescent="0.25">
      <c r="B8" s="14"/>
      <c r="C8" s="17"/>
      <c r="D8" s="15" t="s">
        <v>36</v>
      </c>
      <c r="E8" s="16">
        <v>148</v>
      </c>
    </row>
    <row r="9" spans="1:15" x14ac:dyDescent="0.25">
      <c r="B9" s="14"/>
      <c r="C9" s="17"/>
      <c r="D9" s="15" t="s">
        <v>48</v>
      </c>
      <c r="E9" s="18">
        <f>E8/E7</f>
        <v>6.7272727272727275</v>
      </c>
      <c r="N9" s="2"/>
      <c r="O9" s="4"/>
    </row>
    <row r="10" spans="1:15" x14ac:dyDescent="0.25">
      <c r="B10" s="14"/>
      <c r="C10" s="17"/>
      <c r="D10" s="15"/>
      <c r="E10" s="16"/>
    </row>
    <row r="11" spans="1:15" x14ac:dyDescent="0.25">
      <c r="B11" s="14"/>
      <c r="C11" s="17"/>
      <c r="D11" s="19" t="s">
        <v>38</v>
      </c>
      <c r="E11" s="20">
        <v>2149.4499999999998</v>
      </c>
    </row>
    <row r="12" spans="1:15" x14ac:dyDescent="0.25">
      <c r="B12" s="14"/>
      <c r="C12" s="17"/>
      <c r="D12" s="19" t="s">
        <v>37</v>
      </c>
      <c r="E12" s="20">
        <v>3830</v>
      </c>
    </row>
    <row r="13" spans="1:15" x14ac:dyDescent="0.25">
      <c r="B13" s="21"/>
      <c r="C13" s="22"/>
      <c r="D13" s="24" t="s">
        <v>49</v>
      </c>
      <c r="E13" s="23">
        <f>E11-E12</f>
        <v>-1680.5500000000002</v>
      </c>
    </row>
    <row r="16" spans="1:15" x14ac:dyDescent="0.25">
      <c r="A16" s="25" t="s">
        <v>50</v>
      </c>
      <c r="B16" s="7"/>
      <c r="C16" s="7"/>
      <c r="D16" s="7"/>
      <c r="E16" s="7" t="s">
        <v>29</v>
      </c>
      <c r="F16" s="7" t="s">
        <v>25</v>
      </c>
      <c r="G16" s="7" t="s">
        <v>41</v>
      </c>
      <c r="H16" s="7" t="s">
        <v>30</v>
      </c>
      <c r="I16" s="7" t="s">
        <v>31</v>
      </c>
      <c r="J16" s="7" t="s">
        <v>43</v>
      </c>
      <c r="K16" s="7" t="s">
        <v>42</v>
      </c>
    </row>
    <row r="17" spans="1:11" x14ac:dyDescent="0.25">
      <c r="B17">
        <v>2015</v>
      </c>
      <c r="D17" s="6" t="s">
        <v>27</v>
      </c>
      <c r="E17" s="8">
        <v>40</v>
      </c>
      <c r="F17" s="2">
        <v>85</v>
      </c>
      <c r="G17" s="2">
        <f>E17*F17</f>
        <v>3400</v>
      </c>
      <c r="H17" s="8">
        <v>12</v>
      </c>
      <c r="I17" s="9">
        <v>7</v>
      </c>
      <c r="J17">
        <f>E17*H17</f>
        <v>480</v>
      </c>
      <c r="K17" s="2">
        <f>I17*J17</f>
        <v>3360</v>
      </c>
    </row>
    <row r="18" spans="1:11" x14ac:dyDescent="0.25">
      <c r="D18" s="6" t="s">
        <v>28</v>
      </c>
      <c r="E18" s="8">
        <v>6</v>
      </c>
      <c r="F18" s="2">
        <v>0</v>
      </c>
      <c r="G18" s="2">
        <v>0</v>
      </c>
      <c r="H18" s="8">
        <v>12</v>
      </c>
      <c r="I18" s="9">
        <v>7</v>
      </c>
      <c r="J18">
        <f>E18*H18</f>
        <v>72</v>
      </c>
      <c r="K18" s="2">
        <f>I18*J18</f>
        <v>504</v>
      </c>
    </row>
    <row r="20" spans="1:11" x14ac:dyDescent="0.25">
      <c r="J20" t="s">
        <v>32</v>
      </c>
      <c r="K20" s="2">
        <f>SUM(K17:K18)</f>
        <v>3864</v>
      </c>
    </row>
    <row r="21" spans="1:11" x14ac:dyDescent="0.25">
      <c r="J21" t="s">
        <v>33</v>
      </c>
      <c r="K21" s="2">
        <f>G17</f>
        <v>3400</v>
      </c>
    </row>
    <row r="22" spans="1:11" x14ac:dyDescent="0.25">
      <c r="J22" t="s">
        <v>34</v>
      </c>
      <c r="K22" s="2">
        <f>K20-K21</f>
        <v>464</v>
      </c>
    </row>
    <row r="24" spans="1:11" x14ac:dyDescent="0.25">
      <c r="A24" s="25" t="s">
        <v>51</v>
      </c>
      <c r="B24" s="7"/>
      <c r="C24" s="7"/>
      <c r="D24" s="7"/>
      <c r="E24" s="7" t="s">
        <v>29</v>
      </c>
      <c r="F24" s="7" t="s">
        <v>25</v>
      </c>
      <c r="G24" s="7" t="s">
        <v>41</v>
      </c>
      <c r="H24" s="7" t="s">
        <v>30</v>
      </c>
      <c r="I24" s="7" t="s">
        <v>31</v>
      </c>
      <c r="J24" s="7" t="s">
        <v>43</v>
      </c>
      <c r="K24" s="7" t="s">
        <v>42</v>
      </c>
    </row>
    <row r="25" spans="1:11" x14ac:dyDescent="0.25">
      <c r="B25">
        <v>2015</v>
      </c>
      <c r="D25" s="6" t="s">
        <v>27</v>
      </c>
      <c r="E25" s="8">
        <v>40</v>
      </c>
      <c r="F25" s="2">
        <v>85</v>
      </c>
      <c r="G25" s="2">
        <f>E25*F25</f>
        <v>3400</v>
      </c>
      <c r="H25" s="8">
        <v>5</v>
      </c>
      <c r="I25" s="9">
        <v>5</v>
      </c>
      <c r="J25">
        <f>E25*H25</f>
        <v>200</v>
      </c>
      <c r="K25" s="2">
        <f>I25*J25</f>
        <v>1000</v>
      </c>
    </row>
    <row r="26" spans="1:11" x14ac:dyDescent="0.25">
      <c r="D26" s="6" t="s">
        <v>28</v>
      </c>
      <c r="E26" s="8">
        <v>6</v>
      </c>
      <c r="F26" s="2">
        <v>0</v>
      </c>
      <c r="G26" s="2">
        <v>0</v>
      </c>
      <c r="H26" s="8">
        <v>5</v>
      </c>
      <c r="I26" s="9">
        <v>5</v>
      </c>
      <c r="J26">
        <f>E26*H26</f>
        <v>30</v>
      </c>
      <c r="K26" s="2">
        <f>I26*J26</f>
        <v>150</v>
      </c>
    </row>
    <row r="28" spans="1:11" x14ac:dyDescent="0.25">
      <c r="J28" t="s">
        <v>32</v>
      </c>
      <c r="K28" s="2">
        <f>SUM(K25:K26)</f>
        <v>1150</v>
      </c>
    </row>
    <row r="29" spans="1:11" x14ac:dyDescent="0.25">
      <c r="J29" t="s">
        <v>47</v>
      </c>
      <c r="K29" s="2">
        <f>G32*2</f>
        <v>3000</v>
      </c>
    </row>
    <row r="30" spans="1:11" x14ac:dyDescent="0.25">
      <c r="J30" t="s">
        <v>33</v>
      </c>
      <c r="K30" s="2">
        <f>G25</f>
        <v>3400</v>
      </c>
    </row>
    <row r="31" spans="1:11" x14ac:dyDescent="0.25">
      <c r="E31" s="7" t="s">
        <v>46</v>
      </c>
      <c r="F31" s="7" t="s">
        <v>25</v>
      </c>
      <c r="G31" s="7" t="s">
        <v>45</v>
      </c>
      <c r="J31" t="s">
        <v>34</v>
      </c>
      <c r="K31" s="2">
        <f>K28+K29-K30</f>
        <v>750</v>
      </c>
    </row>
    <row r="32" spans="1:11" x14ac:dyDescent="0.25">
      <c r="D32" s="6" t="s">
        <v>44</v>
      </c>
      <c r="E32" s="8">
        <v>12</v>
      </c>
      <c r="F32" s="2">
        <v>125</v>
      </c>
      <c r="G32" s="2">
        <f>E32*F32</f>
        <v>1500</v>
      </c>
    </row>
    <row r="34" spans="1:11" x14ac:dyDescent="0.25">
      <c r="A34" s="25" t="s">
        <v>52</v>
      </c>
      <c r="B34" s="7"/>
      <c r="C34" s="7"/>
      <c r="D34" s="7"/>
      <c r="E34" s="7" t="s">
        <v>29</v>
      </c>
      <c r="F34" s="7" t="s">
        <v>25</v>
      </c>
      <c r="G34" s="7" t="s">
        <v>41</v>
      </c>
      <c r="H34" s="7" t="s">
        <v>30</v>
      </c>
      <c r="I34" s="7" t="s">
        <v>31</v>
      </c>
      <c r="J34" s="7" t="s">
        <v>43</v>
      </c>
      <c r="K34" s="7" t="s">
        <v>42</v>
      </c>
    </row>
    <row r="35" spans="1:11" x14ac:dyDescent="0.25">
      <c r="B35">
        <v>2015</v>
      </c>
      <c r="D35" s="6" t="s">
        <v>27</v>
      </c>
      <c r="E35" s="8">
        <v>40</v>
      </c>
      <c r="F35" s="2">
        <v>85</v>
      </c>
      <c r="G35" s="2">
        <f>E35*F35</f>
        <v>3400</v>
      </c>
      <c r="H35" s="8">
        <v>5</v>
      </c>
      <c r="I35" s="9">
        <v>7</v>
      </c>
      <c r="J35">
        <f>E35*H35</f>
        <v>200</v>
      </c>
      <c r="K35" s="2">
        <f>I35*J35</f>
        <v>1400</v>
      </c>
    </row>
    <row r="36" spans="1:11" x14ac:dyDescent="0.25">
      <c r="D36" s="6" t="s">
        <v>28</v>
      </c>
      <c r="E36" s="8">
        <v>6</v>
      </c>
      <c r="F36" s="2">
        <v>0</v>
      </c>
      <c r="G36" s="2">
        <v>0</v>
      </c>
      <c r="H36" s="8">
        <v>5</v>
      </c>
      <c r="I36" s="9">
        <v>2</v>
      </c>
      <c r="J36">
        <f>E36*H36</f>
        <v>30</v>
      </c>
      <c r="K36" s="2">
        <f>I36*J36</f>
        <v>60</v>
      </c>
    </row>
    <row r="38" spans="1:11" x14ac:dyDescent="0.25">
      <c r="J38" t="s">
        <v>32</v>
      </c>
      <c r="K38" s="2">
        <f>SUM(K35:K36)</f>
        <v>1460</v>
      </c>
    </row>
    <row r="39" spans="1:11" x14ac:dyDescent="0.25">
      <c r="J39" t="s">
        <v>47</v>
      </c>
      <c r="K39" s="2">
        <f>G42*2</f>
        <v>3000</v>
      </c>
    </row>
    <row r="40" spans="1:11" x14ac:dyDescent="0.25">
      <c r="J40" t="s">
        <v>33</v>
      </c>
      <c r="K40" s="2">
        <f>G35</f>
        <v>3400</v>
      </c>
    </row>
    <row r="41" spans="1:11" x14ac:dyDescent="0.25">
      <c r="E41" s="7" t="s">
        <v>46</v>
      </c>
      <c r="F41" s="7" t="s">
        <v>25</v>
      </c>
      <c r="G41" s="7" t="s">
        <v>45</v>
      </c>
      <c r="J41" t="s">
        <v>34</v>
      </c>
      <c r="K41" s="2">
        <f>K38+K39-K40</f>
        <v>1060</v>
      </c>
    </row>
    <row r="42" spans="1:11" x14ac:dyDescent="0.25">
      <c r="D42" s="6" t="s">
        <v>44</v>
      </c>
      <c r="E42" s="8">
        <v>12</v>
      </c>
      <c r="F42" s="2">
        <v>125</v>
      </c>
      <c r="G42" s="2">
        <f>E42*F42</f>
        <v>1500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N3" sqref="N3"/>
    </sheetView>
  </sheetViews>
  <sheetFormatPr defaultRowHeight="15" x14ac:dyDescent="0.25"/>
  <cols>
    <col min="1" max="1" width="52.28515625" customWidth="1"/>
  </cols>
  <sheetData>
    <row r="1" spans="1:14" x14ac:dyDescent="0.25">
      <c r="A1" t="s">
        <v>0</v>
      </c>
    </row>
    <row r="2" spans="1:14" x14ac:dyDescent="0.25">
      <c r="A2" t="s">
        <v>1</v>
      </c>
      <c r="B2" s="1">
        <v>1785</v>
      </c>
      <c r="D2">
        <v>37</v>
      </c>
      <c r="H2" t="s">
        <v>25</v>
      </c>
      <c r="I2" s="5" t="s">
        <v>26</v>
      </c>
      <c r="K2" s="5" t="s">
        <v>24</v>
      </c>
    </row>
    <row r="3" spans="1:14" x14ac:dyDescent="0.25">
      <c r="A3" t="s">
        <v>4</v>
      </c>
      <c r="B3" s="1">
        <v>2240</v>
      </c>
      <c r="E3" s="2">
        <v>85</v>
      </c>
      <c r="F3">
        <v>40</v>
      </c>
      <c r="G3" s="2">
        <f>E3*F3</f>
        <v>3400</v>
      </c>
      <c r="H3">
        <v>5</v>
      </c>
      <c r="I3" s="3">
        <f>G3/H3</f>
        <v>680</v>
      </c>
      <c r="K3">
        <v>12</v>
      </c>
      <c r="L3">
        <f>K3*$F$3</f>
        <v>480</v>
      </c>
      <c r="N3">
        <f>K3*H3*F3</f>
        <v>2400</v>
      </c>
    </row>
    <row r="4" spans="1:14" x14ac:dyDescent="0.25">
      <c r="A4" t="s">
        <v>2</v>
      </c>
      <c r="B4" s="1">
        <f>B2+B3</f>
        <v>4025</v>
      </c>
      <c r="H4">
        <v>8</v>
      </c>
      <c r="I4" s="4">
        <f>G3/H4</f>
        <v>425</v>
      </c>
      <c r="K4">
        <v>12</v>
      </c>
      <c r="L4">
        <f>K4*$F$3</f>
        <v>480</v>
      </c>
    </row>
    <row r="7" spans="1:14" x14ac:dyDescent="0.25">
      <c r="A7" t="s">
        <v>7</v>
      </c>
    </row>
    <row r="8" spans="1:14" x14ac:dyDescent="0.25">
      <c r="A8" t="s">
        <v>3</v>
      </c>
    </row>
    <row r="9" spans="1:14" x14ac:dyDescent="0.25">
      <c r="A9" t="s">
        <v>3</v>
      </c>
    </row>
    <row r="10" spans="1:14" x14ac:dyDescent="0.25">
      <c r="A10" t="s">
        <v>5</v>
      </c>
    </row>
    <row r="13" spans="1:14" x14ac:dyDescent="0.25">
      <c r="A13" t="s">
        <v>13</v>
      </c>
    </row>
    <row r="14" spans="1:14" x14ac:dyDescent="0.25">
      <c r="A14" t="s">
        <v>6</v>
      </c>
    </row>
    <row r="15" spans="1:14" x14ac:dyDescent="0.25">
      <c r="A15" t="s">
        <v>8</v>
      </c>
      <c r="B15" s="1">
        <v>2380</v>
      </c>
    </row>
    <row r="17" spans="1:2" x14ac:dyDescent="0.25">
      <c r="A17" t="s">
        <v>9</v>
      </c>
    </row>
    <row r="18" spans="1:2" x14ac:dyDescent="0.25">
      <c r="A18" t="s">
        <v>10</v>
      </c>
      <c r="B18" s="1">
        <v>1360</v>
      </c>
    </row>
    <row r="19" spans="1:2" x14ac:dyDescent="0.25">
      <c r="A19" t="s">
        <v>11</v>
      </c>
      <c r="B19" s="1">
        <v>1680</v>
      </c>
    </row>
    <row r="20" spans="1:2" x14ac:dyDescent="0.25">
      <c r="A20" t="s">
        <v>5</v>
      </c>
      <c r="B20" s="1">
        <f>B19+B18</f>
        <v>3040</v>
      </c>
    </row>
    <row r="23" spans="1:2" x14ac:dyDescent="0.25">
      <c r="A23" t="s">
        <v>12</v>
      </c>
      <c r="B23" s="1">
        <f>B20-B15</f>
        <v>660</v>
      </c>
    </row>
    <row r="25" spans="1:2" x14ac:dyDescent="0.25">
      <c r="A25" t="s">
        <v>14</v>
      </c>
    </row>
    <row r="26" spans="1:2" x14ac:dyDescent="0.25">
      <c r="A26" t="s">
        <v>23</v>
      </c>
      <c r="B26" s="1">
        <v>0</v>
      </c>
    </row>
    <row r="27" spans="1:2" x14ac:dyDescent="0.25">
      <c r="A27" t="s">
        <v>15</v>
      </c>
      <c r="B27" s="1">
        <v>935</v>
      </c>
    </row>
    <row r="28" spans="1:2" x14ac:dyDescent="0.25">
      <c r="A28" t="s">
        <v>16</v>
      </c>
      <c r="B28" s="1">
        <v>425</v>
      </c>
    </row>
    <row r="29" spans="1:2" x14ac:dyDescent="0.25">
      <c r="A29" t="s">
        <v>5</v>
      </c>
      <c r="B29" s="1">
        <f>B27+B26+B28</f>
        <v>1360</v>
      </c>
    </row>
    <row r="32" spans="1:2" x14ac:dyDescent="0.25">
      <c r="A32" t="s">
        <v>17</v>
      </c>
    </row>
    <row r="33" spans="1:2" x14ac:dyDescent="0.25">
      <c r="A33" t="s">
        <v>18</v>
      </c>
      <c r="B33" s="1">
        <v>0</v>
      </c>
    </row>
    <row r="34" spans="1:2" x14ac:dyDescent="0.25">
      <c r="A34" t="s">
        <v>19</v>
      </c>
      <c r="B34" s="1">
        <v>595</v>
      </c>
    </row>
    <row r="35" spans="1:2" x14ac:dyDescent="0.25">
      <c r="A35" t="s">
        <v>20</v>
      </c>
      <c r="B35" s="1">
        <v>490</v>
      </c>
    </row>
    <row r="36" spans="1:2" x14ac:dyDescent="0.25">
      <c r="A36" t="s">
        <v>21</v>
      </c>
      <c r="B36" s="1">
        <v>425</v>
      </c>
    </row>
    <row r="38" spans="1:2" x14ac:dyDescent="0.25">
      <c r="A38" t="s">
        <v>5</v>
      </c>
      <c r="B38" s="1">
        <f>B33+B34+B35+B36</f>
        <v>1510</v>
      </c>
    </row>
    <row r="40" spans="1:2" x14ac:dyDescent="0.25">
      <c r="A40" t="s">
        <v>22</v>
      </c>
      <c r="B40" s="1">
        <f>B38-B29</f>
        <v>150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Proposals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Henry</cp:lastModifiedBy>
  <dcterms:created xsi:type="dcterms:W3CDTF">2015-05-21T17:59:26Z</dcterms:created>
  <dcterms:modified xsi:type="dcterms:W3CDTF">2015-06-12T21:11:32Z</dcterms:modified>
</cp:coreProperties>
</file>